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enia101-my.sharepoint.com/personal/julienpeyrounaud_artenia101_onmicrosoft_com/Documents/Documents/02 - AFFAIRES ARTENIA/118.09.24 - Mise en place de l’agenda Accessibilité du CH ESQUIROL/05 - DCE/Relance Lot 2 et 5/DPGF/"/>
    </mc:Choice>
  </mc:AlternateContent>
  <xr:revisionPtr revIDLastSave="407" documentId="11_355A7429CB0CCD2AC36F2EBD62663841B8C7EF0D" xr6:coauthVersionLast="47" xr6:coauthVersionMax="47" xr10:uidLastSave="{82368254-6C62-4ECD-9F73-67FE795B31B2}"/>
  <bookViews>
    <workbookView xWindow="28680" yWindow="-120" windowWidth="29040" windowHeight="15720" tabRatio="905" firstSheet="14" activeTab="26" xr2:uid="{00000000-000D-0000-FFFF-FFFF00000000}"/>
  </bookViews>
  <sheets>
    <sheet name="RECAP TOTAL" sheetId="27" r:id="rId1"/>
    <sheet name="1. HENRI EY" sheetId="1" r:id="rId2"/>
    <sheet name="2. JANET" sheetId="2" r:id="rId3"/>
    <sheet name="3. BERGOUIGNAN" sheetId="3" r:id="rId4"/>
    <sheet name="4. PC 1 5" sheetId="4" r:id="rId5"/>
    <sheet name="5. LAFARGE" sheetId="5" r:id="rId6"/>
    <sheet name="6. DANY" sheetId="6" r:id="rId7"/>
    <sheet name="7. MARCHAND" sheetId="7" r:id="rId8"/>
    <sheet name="8. PC 2" sheetId="8" r:id="rId9"/>
    <sheet name="9. MOREAU DE TOURS" sheetId="9" r:id="rId10"/>
    <sheet name="10. PC PEDOPSYCHIATRIE" sheetId="10" r:id="rId11"/>
    <sheet name="11. LES NOISILLES" sheetId="11" r:id="rId12"/>
    <sheet name="12. BELLEVUE" sheetId="12" r:id="rId13"/>
    <sheet name="13. ITARD" sheetId="13" r:id="rId14"/>
    <sheet name="14. GYMNASE" sheetId="14" r:id="rId15"/>
    <sheet name="15. L'ARCHE" sheetId="15" r:id="rId16"/>
    <sheet name="16. LOU CANTOU" sheetId="16" r:id="rId17"/>
    <sheet name="17. LES SITELLES" sheetId="17" r:id="rId18"/>
    <sheet name="18. LABORIT" sheetId="18" r:id="rId19"/>
    <sheet name="19. DE NERVAL" sheetId="19" r:id="rId20"/>
    <sheet name="20. DIDE" sheetId="20" r:id="rId21"/>
    <sheet name="21. GIRAUDOUX" sheetId="21" r:id="rId22"/>
    <sheet name="22. CABANIS" sheetId="22" r:id="rId23"/>
    <sheet name="23. CENTRE DE FORMATION" sheetId="23" r:id="rId24"/>
    <sheet name="24. CAM" sheetId="24" r:id="rId25"/>
    <sheet name="25. JEAN-MARIE LEGER" sheetId="25" r:id="rId26"/>
    <sheet name="26. MAS" sheetId="26" r:id="rId27"/>
  </sheets>
  <definedNames>
    <definedName name="_xlnm.Print_Titles" localSheetId="1">'1. HENRI EY'!$1:$2</definedName>
    <definedName name="_xlnm.Print_Titles" localSheetId="10">'10. PC PEDOPSYCHIATRIE'!$1:$2</definedName>
    <definedName name="_xlnm.Print_Titles" localSheetId="11">'11. LES NOISILLES'!$1:$2</definedName>
    <definedName name="_xlnm.Print_Titles" localSheetId="12">'12. BELLEVUE'!$1:$2</definedName>
    <definedName name="_xlnm.Print_Titles" localSheetId="13">'13. ITARD'!$1:$2</definedName>
    <definedName name="_xlnm.Print_Titles" localSheetId="14">'14. GYMNASE'!$1:$2</definedName>
    <definedName name="_xlnm.Print_Titles" localSheetId="15">'15. L''ARCHE'!$1:$2</definedName>
    <definedName name="_xlnm.Print_Titles" localSheetId="16">'16. LOU CANTOU'!$1:$2</definedName>
    <definedName name="_xlnm.Print_Titles" localSheetId="17">'17. LES SITELLES'!$1:$2</definedName>
    <definedName name="_xlnm.Print_Titles" localSheetId="18">'18. LABORIT'!$1:$2</definedName>
    <definedName name="_xlnm.Print_Titles" localSheetId="19">'19. DE NERVAL'!$1:$2</definedName>
    <definedName name="_xlnm.Print_Titles" localSheetId="2">'2. JANET'!$1:$2</definedName>
    <definedName name="_xlnm.Print_Titles" localSheetId="20">'20. DIDE'!$1:$2</definedName>
    <definedName name="_xlnm.Print_Titles" localSheetId="21">'21. GIRAUDOUX'!$1:$2</definedName>
    <definedName name="_xlnm.Print_Titles" localSheetId="22">'22. CABANIS'!$1:$2</definedName>
    <definedName name="_xlnm.Print_Titles" localSheetId="23">'23. CENTRE DE FORMATION'!$1:$2</definedName>
    <definedName name="_xlnm.Print_Titles" localSheetId="24">'24. CAM'!$1:$2</definedName>
    <definedName name="_xlnm.Print_Titles" localSheetId="25">'25. JEAN-MARIE LEGER'!$1:$2</definedName>
    <definedName name="_xlnm.Print_Titles" localSheetId="26">'26. MAS'!$1:$2</definedName>
    <definedName name="_xlnm.Print_Titles" localSheetId="3">'3. BERGOUIGNAN'!$1:$2</definedName>
    <definedName name="_xlnm.Print_Titles" localSheetId="4">'4. PC 1 5'!$1:$2</definedName>
    <definedName name="_xlnm.Print_Titles" localSheetId="5">'5. LAFARGE'!$1:$2</definedName>
    <definedName name="_xlnm.Print_Titles" localSheetId="6">'6. DANY'!$1:$2</definedName>
    <definedName name="_xlnm.Print_Titles" localSheetId="7">'7. MARCHAND'!$1:$2</definedName>
    <definedName name="_xlnm.Print_Titles" localSheetId="8">'8. PC 2'!$1:$2</definedName>
    <definedName name="_xlnm.Print_Titles" localSheetId="9">'9. MOREAU DE TOURS'!$1:$2</definedName>
    <definedName name="_xlnm.Print_Titles" localSheetId="0">'RECAP TOTAL'!$1:$1</definedName>
    <definedName name="_xlnm.Print_Area" localSheetId="1">'1. HENRI EY'!$A$1:$F$33</definedName>
    <definedName name="_xlnm.Print_Area" localSheetId="10">'10. PC PEDOPSYCHIATRIE'!$A$1:$F$33</definedName>
    <definedName name="_xlnm.Print_Area" localSheetId="11">'11. LES NOISILLES'!$A$1:$F$33</definedName>
    <definedName name="_xlnm.Print_Area" localSheetId="12">'12. BELLEVUE'!$A$1:$F$33</definedName>
    <definedName name="_xlnm.Print_Area" localSheetId="13">'13. ITARD'!$A$1:$F$33</definedName>
    <definedName name="_xlnm.Print_Area" localSheetId="14">'14. GYMNASE'!$A$1:$F$33</definedName>
    <definedName name="_xlnm.Print_Area" localSheetId="15">'15. L''ARCHE'!$A$1:$F$33</definedName>
    <definedName name="_xlnm.Print_Area" localSheetId="16">'16. LOU CANTOU'!$A$1:$F$33</definedName>
    <definedName name="_xlnm.Print_Area" localSheetId="17">'17. LES SITELLES'!$A$1:$F$33</definedName>
    <definedName name="_xlnm.Print_Area" localSheetId="18">'18. LABORIT'!$A$1:$F$33</definedName>
    <definedName name="_xlnm.Print_Area" localSheetId="19">'19. DE NERVAL'!$A$1:$F$33</definedName>
    <definedName name="_xlnm.Print_Area" localSheetId="2">'2. JANET'!$A$1:$F$33</definedName>
    <definedName name="_xlnm.Print_Area" localSheetId="20">'20. DIDE'!$A$1:$F$33</definedName>
    <definedName name="_xlnm.Print_Area" localSheetId="21">'21. GIRAUDOUX'!$A$1:$F$33</definedName>
    <definedName name="_xlnm.Print_Area" localSheetId="22">'22. CABANIS'!$A$1:$F$33</definedName>
    <definedName name="_xlnm.Print_Area" localSheetId="23">'23. CENTRE DE FORMATION'!$A$1:$F$33</definedName>
    <definedName name="_xlnm.Print_Area" localSheetId="24">'24. CAM'!$A$1:$F$33</definedName>
    <definedName name="_xlnm.Print_Area" localSheetId="25">'25. JEAN-MARIE LEGER'!$A$1:$F$33</definedName>
    <definedName name="_xlnm.Print_Area" localSheetId="26">'26. MAS'!$A$1:$F$33</definedName>
    <definedName name="_xlnm.Print_Area" localSheetId="3">'3. BERGOUIGNAN'!$A$1:$F$33</definedName>
    <definedName name="_xlnm.Print_Area" localSheetId="4">'4. PC 1 5'!$A$1:$F$33</definedName>
    <definedName name="_xlnm.Print_Area" localSheetId="5">'5. LAFARGE'!$A$1:$F$33</definedName>
    <definedName name="_xlnm.Print_Area" localSheetId="6">'6. DANY'!$A$1:$F$33</definedName>
    <definedName name="_xlnm.Print_Area" localSheetId="7">'7. MARCHAND'!$A$1:$F$33</definedName>
    <definedName name="_xlnm.Print_Area" localSheetId="8">'8. PC 2'!$A$1:$F$33</definedName>
    <definedName name="_xlnm.Print_Area" localSheetId="9">'9. MOREAU DE TOURS'!$A$1:$F$33</definedName>
    <definedName name="_xlnm.Print_Area" localSheetId="0">'RECAP TOTAL'!$A$1:$F$30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2" l="1"/>
  <c r="F25" i="2"/>
  <c r="F22" i="2"/>
  <c r="F20" i="2"/>
  <c r="F17" i="2"/>
  <c r="F15" i="2"/>
  <c r="F13" i="2"/>
  <c r="F10" i="2"/>
  <c r="F7" i="2"/>
  <c r="F28" i="3"/>
  <c r="F25" i="3"/>
  <c r="F22" i="3"/>
  <c r="F20" i="3"/>
  <c r="F17" i="3"/>
  <c r="F15" i="3"/>
  <c r="F13" i="3"/>
  <c r="F10" i="3"/>
  <c r="F7" i="3"/>
  <c r="F28" i="4"/>
  <c r="F25" i="4"/>
  <c r="F22" i="4"/>
  <c r="F20" i="4"/>
  <c r="F17" i="4"/>
  <c r="F15" i="4"/>
  <c r="F13" i="4"/>
  <c r="F10" i="4"/>
  <c r="F7" i="4"/>
  <c r="F28" i="5"/>
  <c r="F25" i="5"/>
  <c r="F22" i="5"/>
  <c r="F20" i="5"/>
  <c r="F17" i="5"/>
  <c r="F15" i="5"/>
  <c r="F13" i="5"/>
  <c r="F10" i="5"/>
  <c r="F7" i="5"/>
  <c r="F28" i="6"/>
  <c r="F25" i="6"/>
  <c r="F22" i="6"/>
  <c r="F20" i="6"/>
  <c r="F17" i="6"/>
  <c r="F15" i="6"/>
  <c r="F13" i="6"/>
  <c r="F10" i="6"/>
  <c r="F7" i="6"/>
  <c r="F30" i="6" s="1"/>
  <c r="D8" i="27" s="1"/>
  <c r="F28" i="7"/>
  <c r="F25" i="7"/>
  <c r="F22" i="7"/>
  <c r="F20" i="7"/>
  <c r="F17" i="7"/>
  <c r="F15" i="7"/>
  <c r="F13" i="7"/>
  <c r="F10" i="7"/>
  <c r="F7" i="7"/>
  <c r="F28" i="8"/>
  <c r="F25" i="8"/>
  <c r="F22" i="8"/>
  <c r="F20" i="8"/>
  <c r="F17" i="8"/>
  <c r="F15" i="8"/>
  <c r="F13" i="8"/>
  <c r="F10" i="8"/>
  <c r="F7" i="8"/>
  <c r="F28" i="9"/>
  <c r="F25" i="9"/>
  <c r="F22" i="9"/>
  <c r="F20" i="9"/>
  <c r="F17" i="9"/>
  <c r="F15" i="9"/>
  <c r="F13" i="9"/>
  <c r="F10" i="9"/>
  <c r="F7" i="9"/>
  <c r="F28" i="10"/>
  <c r="F25" i="10"/>
  <c r="F22" i="10"/>
  <c r="F20" i="10"/>
  <c r="F17" i="10"/>
  <c r="F15" i="10"/>
  <c r="F13" i="10"/>
  <c r="F10" i="10"/>
  <c r="F7" i="10"/>
  <c r="F28" i="11"/>
  <c r="F25" i="11"/>
  <c r="F22" i="11"/>
  <c r="F20" i="11"/>
  <c r="F17" i="11"/>
  <c r="F15" i="11"/>
  <c r="F13" i="11"/>
  <c r="F10" i="11"/>
  <c r="F7" i="11"/>
  <c r="F28" i="12"/>
  <c r="F25" i="12"/>
  <c r="F22" i="12"/>
  <c r="F20" i="12"/>
  <c r="F17" i="12"/>
  <c r="F15" i="12"/>
  <c r="F13" i="12"/>
  <c r="F10" i="12"/>
  <c r="F7" i="12"/>
  <c r="F28" i="13"/>
  <c r="F25" i="13"/>
  <c r="F22" i="13"/>
  <c r="F20" i="13"/>
  <c r="F17" i="13"/>
  <c r="F15" i="13"/>
  <c r="F13" i="13"/>
  <c r="F10" i="13"/>
  <c r="F7" i="13"/>
  <c r="F30" i="13" s="1"/>
  <c r="D15" i="27" s="1"/>
  <c r="F28" i="14"/>
  <c r="F25" i="14"/>
  <c r="F22" i="14"/>
  <c r="F20" i="14"/>
  <c r="F17" i="14"/>
  <c r="F15" i="14"/>
  <c r="F13" i="14"/>
  <c r="F10" i="14"/>
  <c r="F7" i="14"/>
  <c r="F28" i="15"/>
  <c r="F25" i="15"/>
  <c r="F22" i="15"/>
  <c r="F20" i="15"/>
  <c r="F17" i="15"/>
  <c r="F15" i="15"/>
  <c r="F13" i="15"/>
  <c r="F10" i="15"/>
  <c r="F7" i="15"/>
  <c r="F30" i="15" s="1"/>
  <c r="D17" i="27" s="1"/>
  <c r="F28" i="16"/>
  <c r="F25" i="16"/>
  <c r="F22" i="16"/>
  <c r="F20" i="16"/>
  <c r="F17" i="16"/>
  <c r="F15" i="16"/>
  <c r="F13" i="16"/>
  <c r="F10" i="16"/>
  <c r="F7" i="16"/>
  <c r="F30" i="16" s="1"/>
  <c r="D18" i="27" s="1"/>
  <c r="F28" i="17"/>
  <c r="F25" i="17"/>
  <c r="F22" i="17"/>
  <c r="F20" i="17"/>
  <c r="F17" i="17"/>
  <c r="F15" i="17"/>
  <c r="F13" i="17"/>
  <c r="F10" i="17"/>
  <c r="F7" i="17"/>
  <c r="F28" i="18"/>
  <c r="F25" i="18"/>
  <c r="F22" i="18"/>
  <c r="F20" i="18"/>
  <c r="F17" i="18"/>
  <c r="F15" i="18"/>
  <c r="F13" i="18"/>
  <c r="F10" i="18"/>
  <c r="F7" i="18"/>
  <c r="F30" i="18" s="1"/>
  <c r="D20" i="27" s="1"/>
  <c r="F28" i="19"/>
  <c r="F25" i="19"/>
  <c r="F22" i="19"/>
  <c r="F20" i="19"/>
  <c r="F17" i="19"/>
  <c r="F15" i="19"/>
  <c r="F13" i="19"/>
  <c r="F10" i="19"/>
  <c r="F7" i="19"/>
  <c r="F28" i="20"/>
  <c r="F25" i="20"/>
  <c r="F22" i="20"/>
  <c r="F20" i="20"/>
  <c r="F17" i="20"/>
  <c r="F15" i="20"/>
  <c r="F13" i="20"/>
  <c r="F10" i="20"/>
  <c r="F7" i="20"/>
  <c r="F28" i="21"/>
  <c r="F25" i="21"/>
  <c r="F22" i="21"/>
  <c r="F20" i="21"/>
  <c r="F17" i="21"/>
  <c r="F15" i="21"/>
  <c r="F13" i="21"/>
  <c r="F10" i="21"/>
  <c r="F7" i="21"/>
  <c r="F28" i="22"/>
  <c r="F25" i="22"/>
  <c r="F22" i="22"/>
  <c r="F20" i="22"/>
  <c r="F17" i="22"/>
  <c r="F15" i="22"/>
  <c r="F13" i="22"/>
  <c r="F10" i="22"/>
  <c r="F7" i="22"/>
  <c r="F28" i="23"/>
  <c r="F25" i="23"/>
  <c r="F22" i="23"/>
  <c r="F20" i="23"/>
  <c r="F17" i="23"/>
  <c r="F15" i="23"/>
  <c r="F13" i="23"/>
  <c r="F10" i="23"/>
  <c r="F7" i="23"/>
  <c r="F28" i="24"/>
  <c r="F25" i="24"/>
  <c r="F22" i="24"/>
  <c r="F20" i="24"/>
  <c r="F17" i="24"/>
  <c r="F15" i="24"/>
  <c r="F13" i="24"/>
  <c r="F10" i="24"/>
  <c r="F7" i="24"/>
  <c r="F28" i="25"/>
  <c r="F25" i="25"/>
  <c r="F22" i="25"/>
  <c r="F20" i="25"/>
  <c r="F17" i="25"/>
  <c r="F15" i="25"/>
  <c r="F13" i="25"/>
  <c r="F10" i="25"/>
  <c r="F7" i="25"/>
  <c r="F28" i="26"/>
  <c r="F25" i="26"/>
  <c r="F22" i="26"/>
  <c r="F20" i="26"/>
  <c r="F17" i="26"/>
  <c r="F15" i="26"/>
  <c r="F13" i="26"/>
  <c r="F10" i="26"/>
  <c r="F7" i="26"/>
  <c r="F28" i="1"/>
  <c r="F25" i="1"/>
  <c r="F22" i="1"/>
  <c r="F20" i="1"/>
  <c r="F17" i="1"/>
  <c r="F15" i="1"/>
  <c r="F13" i="1"/>
  <c r="F10" i="1"/>
  <c r="F7" i="1"/>
  <c r="F30" i="1" s="1"/>
  <c r="D3" i="27" s="1"/>
  <c r="B31" i="2"/>
  <c r="B31" i="3"/>
  <c r="B31" i="4"/>
  <c r="B31" i="5"/>
  <c r="B31" i="6"/>
  <c r="B31" i="7"/>
  <c r="B31" i="8"/>
  <c r="B31" i="9"/>
  <c r="B31" i="10"/>
  <c r="B31" i="11"/>
  <c r="B31" i="12"/>
  <c r="B31" i="13"/>
  <c r="B31" i="14"/>
  <c r="B31" i="15"/>
  <c r="B31" i="16"/>
  <c r="B31" i="17"/>
  <c r="B31" i="18"/>
  <c r="B31" i="19"/>
  <c r="B31" i="20"/>
  <c r="B31" i="21"/>
  <c r="B31" i="22"/>
  <c r="B31" i="23"/>
  <c r="B31" i="24"/>
  <c r="B31" i="25"/>
  <c r="B31" i="26"/>
  <c r="B31" i="1"/>
  <c r="F30" i="26" l="1"/>
  <c r="D28" i="27" s="1"/>
  <c r="F30" i="25"/>
  <c r="D27" i="27" s="1"/>
  <c r="F30" i="19"/>
  <c r="D21" i="27" s="1"/>
  <c r="F30" i="11"/>
  <c r="D13" i="27" s="1"/>
  <c r="F30" i="24"/>
  <c r="D26" i="27" s="1"/>
  <c r="F30" i="3"/>
  <c r="D5" i="27" s="1"/>
  <c r="F30" i="20"/>
  <c r="D22" i="27" s="1"/>
  <c r="F30" i="14"/>
  <c r="D16" i="27" s="1"/>
  <c r="F30" i="17"/>
  <c r="D19" i="27" s="1"/>
  <c r="F30" i="21"/>
  <c r="D23" i="27" s="1"/>
  <c r="F30" i="4"/>
  <c r="D6" i="27" s="1"/>
  <c r="F30" i="22"/>
  <c r="D24" i="27" s="1"/>
  <c r="F30" i="23"/>
  <c r="D25" i="27" s="1"/>
  <c r="F30" i="8"/>
  <c r="D10" i="27" s="1"/>
  <c r="F30" i="12"/>
  <c r="D14" i="27" s="1"/>
  <c r="F30" i="2"/>
  <c r="D4" i="27" s="1"/>
  <c r="F30" i="10"/>
  <c r="F30" i="7"/>
  <c r="F30" i="9"/>
  <c r="F30" i="5"/>
  <c r="F31" i="11"/>
  <c r="F31" i="16"/>
  <c r="F31" i="22"/>
  <c r="F31" i="19"/>
  <c r="E21" i="27" s="1"/>
  <c r="F21" i="27" s="1"/>
  <c r="F31" i="13"/>
  <c r="F31" i="6"/>
  <c r="F31" i="25"/>
  <c r="F31" i="21"/>
  <c r="E23" i="27" s="1"/>
  <c r="F23" i="27" s="1"/>
  <c r="F31" i="18"/>
  <c r="F31" i="15"/>
  <c r="F31" i="26"/>
  <c r="F31" i="1"/>
  <c r="F31" i="20"/>
  <c r="F31" i="2" l="1"/>
  <c r="F31" i="14"/>
  <c r="F31" i="24"/>
  <c r="F31" i="3"/>
  <c r="F31" i="4"/>
  <c r="F32" i="2"/>
  <c r="E4" i="27"/>
  <c r="F32" i="18"/>
  <c r="E20" i="27"/>
  <c r="F20" i="27" s="1"/>
  <c r="F32" i="13"/>
  <c r="E15" i="27"/>
  <c r="F15" i="27" s="1"/>
  <c r="F31" i="5"/>
  <c r="E7" i="27" s="1"/>
  <c r="D7" i="27"/>
  <c r="F32" i="20"/>
  <c r="E22" i="27"/>
  <c r="F22" i="27" s="1"/>
  <c r="F32" i="15"/>
  <c r="E17" i="27"/>
  <c r="F17" i="27" s="1"/>
  <c r="F32" i="4"/>
  <c r="E6" i="27"/>
  <c r="F6" i="27" s="1"/>
  <c r="F32" i="11"/>
  <c r="E13" i="27"/>
  <c r="F13" i="27" s="1"/>
  <c r="F4" i="27"/>
  <c r="F31" i="23"/>
  <c r="F32" i="24"/>
  <c r="E26" i="27"/>
  <c r="F26" i="27" s="1"/>
  <c r="F32" i="25"/>
  <c r="E27" i="27"/>
  <c r="F27" i="27" s="1"/>
  <c r="F31" i="9"/>
  <c r="D11" i="27"/>
  <c r="F31" i="10"/>
  <c r="D12" i="27"/>
  <c r="F32" i="1"/>
  <c r="E3" i="27"/>
  <c r="F3" i="27" s="1"/>
  <c r="F32" i="14"/>
  <c r="E16" i="27"/>
  <c r="F16" i="27" s="1"/>
  <c r="F32" i="6"/>
  <c r="E8" i="27"/>
  <c r="F8" i="27" s="1"/>
  <c r="F32" i="22"/>
  <c r="E24" i="27"/>
  <c r="F24" i="27" s="1"/>
  <c r="F32" i="16"/>
  <c r="E18" i="27"/>
  <c r="F18" i="27" s="1"/>
  <c r="F31" i="7"/>
  <c r="D9" i="27"/>
  <c r="F32" i="26"/>
  <c r="E28" i="27"/>
  <c r="F28" i="27" s="1"/>
  <c r="F32" i="3"/>
  <c r="E5" i="27"/>
  <c r="F32" i="19"/>
  <c r="F32" i="5"/>
  <c r="F32" i="21"/>
  <c r="F31" i="8"/>
  <c r="F31" i="12"/>
  <c r="F31" i="17"/>
  <c r="F7" i="27" l="1"/>
  <c r="F32" i="10"/>
  <c r="E12" i="27"/>
  <c r="F12" i="27"/>
  <c r="F32" i="17"/>
  <c r="E19" i="27"/>
  <c r="F19" i="27" s="1"/>
  <c r="F32" i="8"/>
  <c r="E10" i="27"/>
  <c r="F10" i="27" s="1"/>
  <c r="F32" i="9"/>
  <c r="E11" i="27"/>
  <c r="F11" i="27" s="1"/>
  <c r="F32" i="12"/>
  <c r="E14" i="27"/>
  <c r="F14" i="27" s="1"/>
  <c r="F32" i="23"/>
  <c r="E25" i="27"/>
  <c r="F25" i="27" s="1"/>
  <c r="F32" i="7"/>
  <c r="E9" i="27"/>
  <c r="D30" i="27"/>
  <c r="F9" i="27"/>
  <c r="E30" i="27"/>
  <c r="F30" i="27" s="1"/>
  <c r="F5" i="27"/>
</calcChain>
</file>

<file path=xl/sharedStrings.xml><?xml version="1.0" encoding="utf-8"?>
<sst xmlns="http://schemas.openxmlformats.org/spreadsheetml/2006/main" count="2760" uniqueCount="103">
  <si>
    <t>U</t>
  </si>
  <si>
    <t>Quantité</t>
  </si>
  <si>
    <t>Prix en €</t>
  </si>
  <si>
    <t>Total en €</t>
  </si>
  <si>
    <t>DESCRIPTION DES OUVRAGES</t>
  </si>
  <si>
    <t>CH3</t>
  </si>
  <si>
    <t>CH4</t>
  </si>
  <si>
    <t>CH5</t>
  </si>
  <si>
    <t>m2</t>
  </si>
  <si>
    <t>ART</t>
  </si>
  <si>
    <t>Ens</t>
  </si>
  <si>
    <t>ml</t>
  </si>
  <si>
    <t>TOTHT</t>
  </si>
  <si>
    <t>TVA</t>
  </si>
  <si>
    <t>Montant TTC</t>
  </si>
  <si>
    <t>TOTTTC</t>
  </si>
  <si>
    <t>TVA 20%</t>
  </si>
  <si>
    <t>Total en TTC</t>
  </si>
  <si>
    <t>1. HENRI EY</t>
  </si>
  <si>
    <t>2. JANET</t>
  </si>
  <si>
    <t>3. BERGOUIGNAN</t>
  </si>
  <si>
    <t>4. PC 1/5</t>
  </si>
  <si>
    <t>5. LAFARGE</t>
  </si>
  <si>
    <t>6. DANY</t>
  </si>
  <si>
    <t>7. MARCHAND</t>
  </si>
  <si>
    <t>8. PC 2</t>
  </si>
  <si>
    <t>9. MOREAU DE TOURS</t>
  </si>
  <si>
    <t>10. PC PEDOPSYCHIATRIE</t>
  </si>
  <si>
    <t>11. LES NOISILLES</t>
  </si>
  <si>
    <t>12. BELLEVUE</t>
  </si>
  <si>
    <t>13. ITARD</t>
  </si>
  <si>
    <t>14. GYMNASE</t>
  </si>
  <si>
    <t>15. L'ARCHE</t>
  </si>
  <si>
    <t>16. LOU CANTOU</t>
  </si>
  <si>
    <t>17. LES SITELLES</t>
  </si>
  <si>
    <t>18. LABORIT</t>
  </si>
  <si>
    <t>19. DE NERVAL</t>
  </si>
  <si>
    <t>20. DIDE</t>
  </si>
  <si>
    <t>21. GIRAUDOUX</t>
  </si>
  <si>
    <t>22. CABANIS</t>
  </si>
  <si>
    <t>23. CENTRE DE FORMATION</t>
  </si>
  <si>
    <t>24. CAM</t>
  </si>
  <si>
    <t>25. JEAN-MARIE LEGER</t>
  </si>
  <si>
    <t>26. MAS</t>
  </si>
  <si>
    <t>Total HT</t>
  </si>
  <si>
    <t>TOTAL</t>
  </si>
  <si>
    <t>PM</t>
  </si>
  <si>
    <t>A intégrer dans les prix unitaires</t>
  </si>
  <si>
    <t>ORGANISATION DE CHANTIER</t>
  </si>
  <si>
    <t>Préaparation - Protections</t>
  </si>
  <si>
    <t>PRD-B554</t>
  </si>
  <si>
    <t>PERCEMENT / CREATION D'OUVERTURES</t>
  </si>
  <si>
    <t>Ouvertures à créer</t>
  </si>
  <si>
    <t>Compris évacuation</t>
  </si>
  <si>
    <t>PRD-A148</t>
  </si>
  <si>
    <t>DEMOLITION / DEPOSE</t>
  </si>
  <si>
    <t>Curage</t>
  </si>
  <si>
    <t>000-E708</t>
  </si>
  <si>
    <t>E03-E684</t>
  </si>
  <si>
    <t>Démolition de cloisons non porteuses</t>
  </si>
  <si>
    <t>NID-A091</t>
  </si>
  <si>
    <t>Adaptation / Création</t>
  </si>
  <si>
    <t>RAMPE / PLATEFORME</t>
  </si>
  <si>
    <t>Terrasse sur plots</t>
  </si>
  <si>
    <t>Dalles pierres ou carrelage</t>
  </si>
  <si>
    <t>PRD-A548</t>
  </si>
  <si>
    <t>Rampes PMR</t>
  </si>
  <si>
    <t>PRD-B567</t>
  </si>
  <si>
    <t>RESEAUX</t>
  </si>
  <si>
    <t>Saignées de plancher</t>
  </si>
  <si>
    <t>Tranchée largeur standard 30 à 40cm</t>
  </si>
  <si>
    <t>PRD-A423</t>
  </si>
  <si>
    <t>ENDUIT / PROTECTION</t>
  </si>
  <si>
    <t>Etanchéité soudable et chape souple</t>
  </si>
  <si>
    <t>Etanchéité soudable + chape souple, compris traitement des têtes d'étanchéité</t>
  </si>
  <si>
    <t>PRD-A395</t>
  </si>
  <si>
    <t>Démolition de murs non porteurs</t>
  </si>
  <si>
    <t>Montant HT du Lot N°02a GROS OEUVRE - DEMOLITIONS</t>
  </si>
  <si>
    <t>02a.1</t>
  </si>
  <si>
    <t>02a.1.2</t>
  </si>
  <si>
    <t>02a.1.2.1</t>
  </si>
  <si>
    <t xml:space="preserve">02a.1.2.1 1 </t>
  </si>
  <si>
    <t>02a.1.3</t>
  </si>
  <si>
    <t>02a.1.3.1</t>
  </si>
  <si>
    <t xml:space="preserve">02a.1.3.1 1 </t>
  </si>
  <si>
    <t>02a.1.4</t>
  </si>
  <si>
    <t>02a.1.4.1</t>
  </si>
  <si>
    <t xml:space="preserve">02a.1.4.1 1 </t>
  </si>
  <si>
    <t>02a.1.4.2</t>
  </si>
  <si>
    <t xml:space="preserve">02a.1.4.2 1 </t>
  </si>
  <si>
    <t>02a.1.5</t>
  </si>
  <si>
    <t>02a.1.5.1</t>
  </si>
  <si>
    <t xml:space="preserve">02a.1.5.1 1 </t>
  </si>
  <si>
    <t>02a.1.6</t>
  </si>
  <si>
    <t>02a.1.6.1</t>
  </si>
  <si>
    <t xml:space="preserve">02a.1.6.1 1 </t>
  </si>
  <si>
    <t>02a.1.</t>
  </si>
  <si>
    <t>02a.1.1.1</t>
  </si>
  <si>
    <t xml:space="preserve">02a.1.1.1 1 </t>
  </si>
  <si>
    <t>02a.1.3.2</t>
  </si>
  <si>
    <t xml:space="preserve">02a.1.3.2 1 </t>
  </si>
  <si>
    <t>02a.1.3.3</t>
  </si>
  <si>
    <t xml:space="preserve">02a.1.3.3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</si>
</sst>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;\-#,##0.00;"/>
    <numFmt numFmtId="165" formatCode="#\ 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8"/>
      <color rgb="FF000000"/>
      <name val="Bebas Neue"/>
      <family val="1"/>
    </font>
    <font>
      <sz val="11"/>
      <color rgb="FF000000"/>
      <name val="Arial"/>
      <family val="1"/>
    </font>
    <font>
      <b/>
      <sz val="14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u/>
      <sz val="12"/>
      <color rgb="FF000000"/>
      <name val="arial"/>
      <family val="1"/>
    </font>
    <font>
      <b/>
      <sz val="10"/>
      <color rgb="FF000000"/>
      <name val="Times New Roman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0C20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" fillId="0" borderId="0" applyFill="0">
      <alignment horizontal="left" vertical="top" wrapText="1" indent="7"/>
    </xf>
    <xf numFmtId="0" fontId="10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/>
    </xf>
  </cellStyleXfs>
  <cellXfs count="37">
    <xf numFmtId="0" fontId="0" fillId="0" borderId="0" xfId="0"/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center" vertical="top" wrapText="1"/>
    </xf>
    <xf numFmtId="0" fontId="17" fillId="0" borderId="10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2" borderId="6" xfId="10" applyBorder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  <xf numFmtId="0" fontId="1" fillId="3" borderId="2" xfId="1" applyFill="1" applyBorder="1">
      <alignment horizontal="left" vertical="top" wrapText="1"/>
    </xf>
    <xf numFmtId="0" fontId="9" fillId="0" borderId="5" xfId="18" applyFill="1" applyBorder="1">
      <alignment horizontal="left" vertical="top" wrapText="1"/>
    </xf>
    <xf numFmtId="0" fontId="1" fillId="0" borderId="2" xfId="1" applyFill="1" applyBorder="1">
      <alignment horizontal="left" vertical="top" wrapText="1"/>
    </xf>
    <xf numFmtId="0" fontId="1" fillId="0" borderId="5" xfId="26" applyFill="1" applyBorder="1">
      <alignment horizontal="left" vertical="top" wrapText="1" indent="7"/>
    </xf>
    <xf numFmtId="0" fontId="0" fillId="0" borderId="3" xfId="0" applyFill="1" applyBorder="1" applyAlignment="1" applyProtection="1">
      <alignment horizontal="left" vertical="top"/>
      <protection locked="0"/>
    </xf>
    <xf numFmtId="164" fontId="0" fillId="0" borderId="3" xfId="0" applyNumberFormat="1" applyFill="1" applyBorder="1" applyAlignment="1" applyProtection="1">
      <alignment horizontal="center" vertical="top" wrapText="1"/>
      <protection locked="0"/>
    </xf>
    <xf numFmtId="164" fontId="0" fillId="0" borderId="4" xfId="0" applyNumberFormat="1" applyFill="1" applyBorder="1" applyAlignment="1" applyProtection="1">
      <alignment horizontal="center" vertical="top" wrapText="1"/>
      <protection locked="0"/>
    </xf>
    <xf numFmtId="0" fontId="6" fillId="0" borderId="5" xfId="14" applyFill="1" applyBorder="1">
      <alignment horizontal="left" vertical="top" wrapText="1"/>
    </xf>
    <xf numFmtId="165" fontId="0" fillId="0" borderId="3" xfId="0" applyNumberFormat="1" applyFill="1" applyBorder="1" applyAlignment="1" applyProtection="1">
      <alignment horizontal="center" vertical="top" wrapText="1"/>
      <protection locked="0"/>
    </xf>
    <xf numFmtId="0" fontId="0" fillId="0" borderId="1" xfId="0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164" fontId="17" fillId="0" borderId="0" xfId="0" applyNumberFormat="1" applyFont="1" applyFill="1" applyAlignment="1">
      <alignment horizontal="center" vertical="top" wrapText="1"/>
    </xf>
    <xf numFmtId="165" fontId="18" fillId="3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right" vertical="top" wrapText="1"/>
    </xf>
    <xf numFmtId="44" fontId="17" fillId="0" borderId="10" xfId="0" applyNumberFormat="1" applyFont="1" applyFill="1" applyBorder="1" applyAlignment="1">
      <alignment horizontal="center" vertical="top" wrapText="1"/>
    </xf>
    <xf numFmtId="0" fontId="1" fillId="2" borderId="11" xfId="1" applyFill="1" applyBorder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20" fillId="4" borderId="13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 wrapText="1"/>
    </xf>
    <xf numFmtId="0" fontId="20" fillId="4" borderId="14" xfId="0" applyFont="1" applyFill="1" applyBorder="1" applyAlignment="1">
      <alignment horizontal="center" vertical="top" wrapText="1"/>
    </xf>
    <xf numFmtId="0" fontId="19" fillId="4" borderId="13" xfId="0" applyFont="1" applyFill="1" applyBorder="1" applyAlignment="1">
      <alignment horizontal="center" vertical="top" wrapText="1"/>
    </xf>
    <xf numFmtId="0" fontId="19" fillId="4" borderId="1" xfId="0" applyFont="1" applyFill="1" applyBorder="1" applyAlignment="1">
      <alignment horizontal="center" vertical="top" wrapText="1"/>
    </xf>
    <xf numFmtId="0" fontId="19" fillId="4" borderId="14" xfId="0" applyFont="1" applyFill="1" applyBorder="1" applyAlignment="1">
      <alignment horizontal="center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8000" y="411026"/>
    <xdr:ext cx="6281175" cy="0"/>
    <xdr:cxnSp macro="">
      <xdr:nvCxnSpPr>
        <xdr:cNvPr id="4" name="Forme3">
          <a:extLst>
            <a:ext uri="{FF2B5EF4-FFF2-40B4-BE49-F238E27FC236}">
              <a16:creationId xmlns:a16="http://schemas.microsoft.com/office/drawing/2014/main" id="{246174D1-E6FD-4AA4-BA8E-72956120B2F3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absoluteAnchor>
  <xdr:twoCellAnchor editAs="absolute">
    <xdr:from>
      <xdr:col>0</xdr:col>
      <xdr:colOff>114300</xdr:colOff>
      <xdr:row>0</xdr:row>
      <xdr:rowOff>190500</xdr:rowOff>
    </xdr:from>
    <xdr:to>
      <xdr:col>5</xdr:col>
      <xdr:colOff>1032900</xdr:colOff>
      <xdr:row>0</xdr:row>
      <xdr:rowOff>364396</xdr:rowOff>
    </xdr:to>
    <xdr:sp macro="" textlink="">
      <xdr:nvSpPr>
        <xdr:cNvPr id="5" name="Forme2">
          <a:extLst>
            <a:ext uri="{FF2B5EF4-FFF2-40B4-BE49-F238E27FC236}">
              <a16:creationId xmlns:a16="http://schemas.microsoft.com/office/drawing/2014/main" id="{00C3A0C0-92AF-4F44-9793-E932DCCA3862}"/>
            </a:ext>
          </a:extLst>
        </xdr:cNvPr>
        <xdr:cNvSpPr/>
      </xdr:nvSpPr>
      <xdr:spPr>
        <a:xfrm>
          <a:off x="114300" y="190500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161925</xdr:colOff>
      <xdr:row>0</xdr:row>
      <xdr:rowOff>28575</xdr:rowOff>
    </xdr:from>
    <xdr:to>
      <xdr:col>5</xdr:col>
      <xdr:colOff>1080525</xdr:colOff>
      <xdr:row>0</xdr:row>
      <xdr:rowOff>170854</xdr:rowOff>
    </xdr:to>
    <xdr:sp macro="" textlink="">
      <xdr:nvSpPr>
        <xdr:cNvPr id="6" name="Forme1">
          <a:extLst>
            <a:ext uri="{FF2B5EF4-FFF2-40B4-BE49-F238E27FC236}">
              <a16:creationId xmlns:a16="http://schemas.microsoft.com/office/drawing/2014/main" id="{A68FB02F-FDEF-4428-AAF1-26CB3FC942A3}"/>
            </a:ext>
          </a:extLst>
        </xdr:cNvPr>
        <xdr:cNvSpPr/>
      </xdr:nvSpPr>
      <xdr:spPr>
        <a:xfrm>
          <a:off x="161925" y="28575"/>
          <a:ext cx="6281175" cy="142279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r"/>
          <a:r>
            <a:rPr lang="fr-FR" sz="1100" b="1" i="0">
              <a:solidFill>
                <a:srgbClr val="000000"/>
              </a:solidFill>
              <a:latin typeface="MS Shell Dlg"/>
            </a:rPr>
            <a:t>Lot N°02a GROS OEUVRE - DEMOLITIONS </a:t>
          </a:r>
          <a:endParaRPr sz="1000" b="1">
            <a:solidFill>
              <a:srgbClr val="000000"/>
            </a:solidFill>
            <a:latin typeface="MS Shell Dlg"/>
          </a:endParaRPr>
        </a:p>
        <a:p>
          <a:pPr algn="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959A7B53-96A6-4128-8C6D-15941A465F10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490CE617-4276-4E49-AF2A-5A8D2FA3774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17F78A8-D799-40C2-87F7-9B8EE9855964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B84D23C3-1437-4C79-BEA8-C2FAB50176A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82D99774-F078-4D2E-932D-C34DBE5EECC3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71EAD9A-4199-4930-B00B-BB861D71D32D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B615A6CE-DB42-4800-8586-7C76DCB07155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481148F5-3AE3-42F9-9158-C43946239955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EDD22BDE-E5AA-46F0-96A8-ECD6D955A223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2FBF0D3-B63F-430D-9BC3-24FAB9FFA10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847069CA-71AC-42C8-93DD-56EE2AC4DC37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286C736C-2FC5-4D3F-A105-20EDB7396BA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1D7474A-9514-42AB-A09D-6A238CCF1F85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0DE7437-BF55-4E66-B898-7B0614848FDC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34A60179-5BBE-4DEB-BAC3-DB3A846703B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B527F028-1052-41EB-9A57-E36E044A987C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F210CBF5-1FF8-4ED6-B0D3-0077BE44E736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7C2BF00D-2944-4576-B9D9-7C6957B8648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E2192317-1E65-4CE5-B7BA-80185581DA8F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1837953-A271-4BAC-8467-672E67AD7B65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2278" y="205513"/>
          <a:ext cx="6260243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5" name="Forme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42278" y="411026"/>
          <a:ext cx="6260243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4374D1D3-4D53-46F9-8C01-A7E9AEAD5630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44AE4A2-60A5-4310-AB4E-D27C06A1E227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5B006BE6-81E1-458E-8E14-671879AB2D3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DA56A7AB-F696-4FFE-B266-1A4565038E3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8399B24-77EF-4155-A2A3-712B6AA05196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1C7F3309-DC7B-40E8-B6DE-BB573C91AE43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B8DBAE22-CF6B-4499-A6CD-C29D95B2107D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98BF6EF-B3EE-46B4-B0EE-ADA2F499C2DC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BF350E8-9433-44F3-A5CF-481B8B480A4B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7FC61AFA-3A97-446D-A185-786A906605E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A9AB595B-F833-4D8C-B650-DC476D764A50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B21B84EA-3689-4185-8BBE-8E4E5B6EEF89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117EDABE-9B02-4B9F-910E-ACB4FBD6554D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E502446-F2D7-4414-8D98-B6A251CC875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1AF3254-0ACE-4728-AB0B-A441F35F2D2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259A886B-440B-44A2-A6AD-729FF2B83500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C665B2CF-8FAE-414B-9A43-28F9F9EB2A24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FE5AAC42-DEF4-4F6F-A6A9-F1FF054C7F8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6A360502-1C92-4C95-BD44-46300E3C447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9FAEB411-0963-4639-B397-72098BC1F873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0DCF2AF-B792-482D-8352-A4E752C7866B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F66AADC8-DC5B-48FD-B681-C67C331C5392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7722473C-C016-4715-A8CD-C53F58F5334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E6C63F45-033C-474B-AB80-6978F1E90D0B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C3D5B0C9-7352-4ECE-BFB7-260A5440C9E2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83246839-2483-445D-A32D-190531E2ABB8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62882694-03BE-4AA0-A906-B48C4789F50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AA730334-AAC6-4F26-85DE-11464C4C8F3D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108000</xdr:colOff>
      <xdr:row>0</xdr:row>
      <xdr:rowOff>205513</xdr:rowOff>
    </xdr:from>
    <xdr:to>
      <xdr:col>6</xdr:col>
      <xdr:colOff>36000</xdr:colOff>
      <xdr:row>0</xdr:row>
      <xdr:rowOff>379409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E405ABD4-19B5-4BB0-8B90-5CD8613166E8}"/>
            </a:ext>
          </a:extLst>
        </xdr:cNvPr>
        <xdr:cNvSpPr/>
      </xdr:nvSpPr>
      <xdr:spPr>
        <a:xfrm>
          <a:off x="108000" y="205513"/>
          <a:ext cx="6281175" cy="1738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3235" tIns="0" rIns="63235" bIns="0" rtlCol="0" anchor="t"/>
        <a:lstStyle/>
        <a:p>
          <a:pPr algn="ctr"/>
          <a:r>
            <a:rPr lang="fr-FR" sz="1200" b="1" i="0">
              <a:solidFill>
                <a:srgbClr val="A0A0A0"/>
              </a:solidFill>
              <a:latin typeface="MS Shell Dlg"/>
            </a:rPr>
            <a:t>Mise en place de l'agenda d'accessibilité du CH Esquirol</a:t>
          </a:r>
        </a:p>
      </xdr:txBody>
    </xdr:sp>
    <xdr:clientData/>
  </xdr:twoCellAnchor>
  <xdr:twoCellAnchor editAs="absolute">
    <xdr:from>
      <xdr:col>0</xdr:col>
      <xdr:colOff>108000</xdr:colOff>
      <xdr:row>0</xdr:row>
      <xdr:rowOff>411026</xdr:rowOff>
    </xdr:from>
    <xdr:to>
      <xdr:col>6</xdr:col>
      <xdr:colOff>36000</xdr:colOff>
      <xdr:row>0</xdr:row>
      <xdr:rowOff>411026</xdr:rowOff>
    </xdr:to>
    <xdr:cxnSp macro="">
      <xdr:nvCxnSpPr>
        <xdr:cNvPr id="4" name="Forme3">
          <a:extLst>
            <a:ext uri="{FF2B5EF4-FFF2-40B4-BE49-F238E27FC236}">
              <a16:creationId xmlns:a16="http://schemas.microsoft.com/office/drawing/2014/main" id="{60741DBE-A3AB-4C8D-BF98-D578423311D9}"/>
            </a:ext>
          </a:extLst>
        </xdr:cNvPr>
        <xdr:cNvCxnSpPr/>
      </xdr:nvCxnSpPr>
      <xdr:spPr>
        <a:xfrm>
          <a:off x="108000" y="411026"/>
          <a:ext cx="6281175" cy="0"/>
        </a:xfrm>
        <a:prstGeom prst="line">
          <a:avLst/>
        </a:prstGeom>
        <a:ln w="12700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B78A5-A2A8-433D-81EB-9F57DECA7F6D}">
  <sheetPr>
    <tabColor theme="0"/>
  </sheetPr>
  <dimension ref="A1:ZY30"/>
  <sheetViews>
    <sheetView showGridLines="0" zoomScaleNormal="100" workbookViewId="0">
      <pane xSplit="2" ySplit="1" topLeftCell="C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32.5703125" customWidth="1"/>
    <col min="3" max="3" width="4.7109375" customWidth="1"/>
    <col min="4" max="6" width="16.7109375" customWidth="1"/>
    <col min="7" max="7" width="10.7109375" customWidth="1"/>
    <col min="701" max="703" width="10.7109375" customWidth="1"/>
  </cols>
  <sheetData>
    <row r="1" spans="1:701" ht="52.35" customHeight="1" x14ac:dyDescent="0.25">
      <c r="A1" s="28"/>
      <c r="B1" s="29"/>
      <c r="C1" s="29"/>
      <c r="D1" s="29"/>
      <c r="E1" s="29"/>
      <c r="F1" s="30"/>
    </row>
    <row r="2" spans="1:701" x14ac:dyDescent="0.25">
      <c r="A2" s="1"/>
      <c r="B2" s="2"/>
      <c r="C2" s="3"/>
      <c r="D2" s="4" t="s">
        <v>44</v>
      </c>
      <c r="E2" s="4" t="s">
        <v>16</v>
      </c>
      <c r="F2" s="4" t="s">
        <v>17</v>
      </c>
    </row>
    <row r="3" spans="1:701" x14ac:dyDescent="0.25">
      <c r="B3" s="22" t="s">
        <v>18</v>
      </c>
      <c r="D3" s="26">
        <f>'1. HENRI EY'!F30</f>
        <v>0</v>
      </c>
      <c r="E3" s="26">
        <f>'1. HENRI EY'!F31</f>
        <v>0</v>
      </c>
      <c r="F3" s="26">
        <f>+SUM(D3:E3)</f>
        <v>0</v>
      </c>
      <c r="ZY3" t="s">
        <v>12</v>
      </c>
    </row>
    <row r="4" spans="1:701" x14ac:dyDescent="0.25">
      <c r="B4" s="22" t="s">
        <v>19</v>
      </c>
      <c r="D4" s="26">
        <f>'2. JANET'!F30</f>
        <v>0</v>
      </c>
      <c r="E4" s="26">
        <f>'2. JANET'!F31</f>
        <v>0</v>
      </c>
      <c r="F4" s="26">
        <f t="shared" ref="F4:F28" si="0">+SUM(D4:E4)</f>
        <v>0</v>
      </c>
      <c r="ZY4" t="s">
        <v>12</v>
      </c>
    </row>
    <row r="5" spans="1:701" x14ac:dyDescent="0.25">
      <c r="B5" s="22" t="s">
        <v>20</v>
      </c>
      <c r="D5" s="26">
        <f>'3. BERGOUIGNAN'!F30</f>
        <v>0</v>
      </c>
      <c r="E5" s="26">
        <f>'3. BERGOUIGNAN'!F31</f>
        <v>0</v>
      </c>
      <c r="F5" s="26">
        <f t="shared" si="0"/>
        <v>0</v>
      </c>
      <c r="ZY5" t="s">
        <v>12</v>
      </c>
    </row>
    <row r="6" spans="1:701" x14ac:dyDescent="0.25">
      <c r="B6" s="22" t="s">
        <v>21</v>
      </c>
      <c r="D6" s="26">
        <f>'4. PC 1 5'!F30</f>
        <v>0</v>
      </c>
      <c r="E6" s="26">
        <f>'4. PC 1 5'!F31</f>
        <v>0</v>
      </c>
      <c r="F6" s="26">
        <f t="shared" si="0"/>
        <v>0</v>
      </c>
      <c r="ZY6" t="s">
        <v>12</v>
      </c>
    </row>
    <row r="7" spans="1:701" x14ac:dyDescent="0.25">
      <c r="B7" s="22" t="s">
        <v>22</v>
      </c>
      <c r="D7" s="26">
        <f>'5. LAFARGE'!F30</f>
        <v>0</v>
      </c>
      <c r="E7" s="26">
        <f>'5. LAFARGE'!F31</f>
        <v>0</v>
      </c>
      <c r="F7" s="26">
        <f t="shared" si="0"/>
        <v>0</v>
      </c>
      <c r="ZY7" t="s">
        <v>12</v>
      </c>
    </row>
    <row r="8" spans="1:701" x14ac:dyDescent="0.25">
      <c r="B8" s="22" t="s">
        <v>23</v>
      </c>
      <c r="D8" s="26">
        <f>'6. DANY'!F30</f>
        <v>0</v>
      </c>
      <c r="E8" s="26">
        <f>'6. DANY'!F31</f>
        <v>0</v>
      </c>
      <c r="F8" s="26">
        <f t="shared" si="0"/>
        <v>0</v>
      </c>
      <c r="ZY8" t="s">
        <v>12</v>
      </c>
    </row>
    <row r="9" spans="1:701" x14ac:dyDescent="0.25">
      <c r="B9" s="22" t="s">
        <v>24</v>
      </c>
      <c r="D9" s="26">
        <f>'7. MARCHAND'!F30</f>
        <v>0</v>
      </c>
      <c r="E9" s="26">
        <f>'7. MARCHAND'!F31</f>
        <v>0</v>
      </c>
      <c r="F9" s="26">
        <f t="shared" si="0"/>
        <v>0</v>
      </c>
      <c r="ZY9" t="s">
        <v>12</v>
      </c>
    </row>
    <row r="10" spans="1:701" x14ac:dyDescent="0.25">
      <c r="B10" s="22" t="s">
        <v>25</v>
      </c>
      <c r="D10" s="26">
        <f>'8. PC 2'!F30</f>
        <v>0</v>
      </c>
      <c r="E10" s="26">
        <f>'8. PC 2'!F31</f>
        <v>0</v>
      </c>
      <c r="F10" s="26">
        <f t="shared" si="0"/>
        <v>0</v>
      </c>
      <c r="ZY10" t="s">
        <v>12</v>
      </c>
    </row>
    <row r="11" spans="1:701" x14ac:dyDescent="0.25">
      <c r="B11" s="22" t="s">
        <v>26</v>
      </c>
      <c r="D11" s="26">
        <f>'9. MOREAU DE TOURS'!F30</f>
        <v>0</v>
      </c>
      <c r="E11" s="26">
        <f>'9. MOREAU DE TOURS'!F31</f>
        <v>0</v>
      </c>
      <c r="F11" s="26">
        <f t="shared" si="0"/>
        <v>0</v>
      </c>
      <c r="ZY11" t="s">
        <v>12</v>
      </c>
    </row>
    <row r="12" spans="1:701" x14ac:dyDescent="0.25">
      <c r="B12" s="22" t="s">
        <v>27</v>
      </c>
      <c r="D12" s="26">
        <f>'10. PC PEDOPSYCHIATRIE'!F30</f>
        <v>0</v>
      </c>
      <c r="E12" s="26">
        <f>'10. PC PEDOPSYCHIATRIE'!F31</f>
        <v>0</v>
      </c>
      <c r="F12" s="26">
        <f t="shared" si="0"/>
        <v>0</v>
      </c>
      <c r="ZY12" t="s">
        <v>12</v>
      </c>
    </row>
    <row r="13" spans="1:701" x14ac:dyDescent="0.25">
      <c r="B13" s="22" t="s">
        <v>28</v>
      </c>
      <c r="D13" s="26">
        <f>'11. LES NOISILLES'!F30</f>
        <v>0</v>
      </c>
      <c r="E13" s="26">
        <f>'11. LES NOISILLES'!F31</f>
        <v>0</v>
      </c>
      <c r="F13" s="26">
        <f t="shared" si="0"/>
        <v>0</v>
      </c>
      <c r="ZY13" t="s">
        <v>12</v>
      </c>
    </row>
    <row r="14" spans="1:701" x14ac:dyDescent="0.25">
      <c r="B14" s="22" t="s">
        <v>29</v>
      </c>
      <c r="D14" s="26">
        <f>'12. BELLEVUE'!F30</f>
        <v>0</v>
      </c>
      <c r="E14" s="26">
        <f>'12. BELLEVUE'!F31</f>
        <v>0</v>
      </c>
      <c r="F14" s="26">
        <f t="shared" si="0"/>
        <v>0</v>
      </c>
      <c r="ZY14" t="s">
        <v>12</v>
      </c>
    </row>
    <row r="15" spans="1:701" x14ac:dyDescent="0.25">
      <c r="B15" s="22" t="s">
        <v>30</v>
      </c>
      <c r="D15" s="26">
        <f>'13. ITARD'!F30</f>
        <v>0</v>
      </c>
      <c r="E15" s="26">
        <f>'13. ITARD'!F31</f>
        <v>0</v>
      </c>
      <c r="F15" s="26">
        <f t="shared" si="0"/>
        <v>0</v>
      </c>
      <c r="ZY15" t="s">
        <v>12</v>
      </c>
    </row>
    <row r="16" spans="1:701" x14ac:dyDescent="0.25">
      <c r="B16" s="22" t="s">
        <v>31</v>
      </c>
      <c r="D16" s="26">
        <f>'14. GYMNASE'!F30</f>
        <v>0</v>
      </c>
      <c r="E16" s="26">
        <f>'14. GYMNASE'!F31</f>
        <v>0</v>
      </c>
      <c r="F16" s="26">
        <f t="shared" si="0"/>
        <v>0</v>
      </c>
      <c r="ZY16" t="s">
        <v>12</v>
      </c>
    </row>
    <row r="17" spans="2:701" x14ac:dyDescent="0.25">
      <c r="B17" s="22" t="s">
        <v>32</v>
      </c>
      <c r="D17" s="26">
        <f>'15. L''ARCHE'!F30</f>
        <v>0</v>
      </c>
      <c r="E17" s="26">
        <f>'15. L''ARCHE'!F31</f>
        <v>0</v>
      </c>
      <c r="F17" s="26">
        <f t="shared" si="0"/>
        <v>0</v>
      </c>
      <c r="ZY17" t="s">
        <v>12</v>
      </c>
    </row>
    <row r="18" spans="2:701" x14ac:dyDescent="0.25">
      <c r="B18" s="22" t="s">
        <v>33</v>
      </c>
      <c r="D18" s="26">
        <f>'16. LOU CANTOU'!F30</f>
        <v>0</v>
      </c>
      <c r="E18" s="26">
        <f>'16. LOU CANTOU'!F31</f>
        <v>0</v>
      </c>
      <c r="F18" s="26">
        <f t="shared" si="0"/>
        <v>0</v>
      </c>
      <c r="ZY18" t="s">
        <v>12</v>
      </c>
    </row>
    <row r="19" spans="2:701" x14ac:dyDescent="0.25">
      <c r="B19" s="22" t="s">
        <v>34</v>
      </c>
      <c r="D19" s="26">
        <f>'17. LES SITELLES'!F30</f>
        <v>0</v>
      </c>
      <c r="E19" s="26">
        <f>'17. LES SITELLES'!F31</f>
        <v>0</v>
      </c>
      <c r="F19" s="26">
        <f t="shared" si="0"/>
        <v>0</v>
      </c>
      <c r="ZY19" t="s">
        <v>12</v>
      </c>
    </row>
    <row r="20" spans="2:701" x14ac:dyDescent="0.25">
      <c r="B20" s="22" t="s">
        <v>35</v>
      </c>
      <c r="D20" s="26">
        <f>'18. LABORIT'!F30</f>
        <v>0</v>
      </c>
      <c r="E20" s="26">
        <f>'18. LABORIT'!F31</f>
        <v>0</v>
      </c>
      <c r="F20" s="26">
        <f t="shared" si="0"/>
        <v>0</v>
      </c>
      <c r="ZY20" t="s">
        <v>12</v>
      </c>
    </row>
    <row r="21" spans="2:701" x14ac:dyDescent="0.25">
      <c r="B21" s="22" t="s">
        <v>36</v>
      </c>
      <c r="D21" s="26">
        <f>'19. DE NERVAL'!F30</f>
        <v>0</v>
      </c>
      <c r="E21" s="26">
        <f>'19. DE NERVAL'!F31</f>
        <v>0</v>
      </c>
      <c r="F21" s="26">
        <f t="shared" si="0"/>
        <v>0</v>
      </c>
      <c r="ZY21" t="s">
        <v>12</v>
      </c>
    </row>
    <row r="22" spans="2:701" x14ac:dyDescent="0.25">
      <c r="B22" s="22" t="s">
        <v>37</v>
      </c>
      <c r="D22" s="26">
        <f>'20. DIDE'!F30</f>
        <v>0</v>
      </c>
      <c r="E22" s="26">
        <f>'20. DIDE'!F31</f>
        <v>0</v>
      </c>
      <c r="F22" s="26">
        <f t="shared" si="0"/>
        <v>0</v>
      </c>
      <c r="ZY22" t="s">
        <v>12</v>
      </c>
    </row>
    <row r="23" spans="2:701" x14ac:dyDescent="0.25">
      <c r="B23" s="22" t="s">
        <v>38</v>
      </c>
      <c r="D23" s="26">
        <f>'21. GIRAUDOUX'!F30</f>
        <v>0</v>
      </c>
      <c r="E23" s="26">
        <f>'21. GIRAUDOUX'!F31</f>
        <v>0</v>
      </c>
      <c r="F23" s="26">
        <f t="shared" si="0"/>
        <v>0</v>
      </c>
      <c r="ZY23" t="s">
        <v>12</v>
      </c>
    </row>
    <row r="24" spans="2:701" x14ac:dyDescent="0.25">
      <c r="B24" s="22" t="s">
        <v>39</v>
      </c>
      <c r="D24" s="26">
        <f>'22. CABANIS'!F30</f>
        <v>0</v>
      </c>
      <c r="E24" s="26">
        <f>'22. CABANIS'!F31</f>
        <v>0</v>
      </c>
      <c r="F24" s="26">
        <f t="shared" si="0"/>
        <v>0</v>
      </c>
      <c r="ZY24" t="s">
        <v>12</v>
      </c>
    </row>
    <row r="25" spans="2:701" x14ac:dyDescent="0.25">
      <c r="B25" s="22" t="s">
        <v>40</v>
      </c>
      <c r="D25" s="26">
        <f>'23. CENTRE DE FORMATION'!F30</f>
        <v>0</v>
      </c>
      <c r="E25" s="26">
        <f>'23. CENTRE DE FORMATION'!F31</f>
        <v>0</v>
      </c>
      <c r="F25" s="26">
        <f t="shared" si="0"/>
        <v>0</v>
      </c>
      <c r="ZY25" t="s">
        <v>12</v>
      </c>
    </row>
    <row r="26" spans="2:701" x14ac:dyDescent="0.25">
      <c r="B26" s="22" t="s">
        <v>41</v>
      </c>
      <c r="D26" s="26">
        <f>'24. CAM'!F30</f>
        <v>0</v>
      </c>
      <c r="E26" s="26">
        <f>'24. CAM'!F31</f>
        <v>0</v>
      </c>
      <c r="F26" s="26">
        <f t="shared" si="0"/>
        <v>0</v>
      </c>
      <c r="ZY26" t="s">
        <v>12</v>
      </c>
    </row>
    <row r="27" spans="2:701" x14ac:dyDescent="0.25">
      <c r="B27" s="22" t="s">
        <v>42</v>
      </c>
      <c r="D27" s="26">
        <f>'25. JEAN-MARIE LEGER'!F30</f>
        <v>0</v>
      </c>
      <c r="E27" s="26">
        <f>'25. JEAN-MARIE LEGER'!F31</f>
        <v>0</v>
      </c>
      <c r="F27" s="26">
        <f t="shared" si="0"/>
        <v>0</v>
      </c>
      <c r="ZY27" t="s">
        <v>12</v>
      </c>
    </row>
    <row r="28" spans="2:701" x14ac:dyDescent="0.25">
      <c r="B28" s="22" t="s">
        <v>43</v>
      </c>
      <c r="D28" s="26">
        <f>'26. MAS'!F30</f>
        <v>0</v>
      </c>
      <c r="E28" s="26">
        <f>'26. MAS'!F31</f>
        <v>0</v>
      </c>
      <c r="F28" s="26">
        <f t="shared" si="0"/>
        <v>0</v>
      </c>
      <c r="ZY28" t="s">
        <v>12</v>
      </c>
    </row>
    <row r="30" spans="2:701" x14ac:dyDescent="0.25">
      <c r="B30" s="25" t="s">
        <v>45</v>
      </c>
      <c r="D30" s="26">
        <f>SUM(D3:D28)</f>
        <v>0</v>
      </c>
      <c r="E30" s="26">
        <f t="shared" ref="E30" si="1">SUM(E3:E28)</f>
        <v>0</v>
      </c>
      <c r="F30" s="26">
        <f>+SUM(D30:E30)</f>
        <v>0</v>
      </c>
    </row>
  </sheetData>
  <mergeCells count="1">
    <mergeCell ref="A1:F1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3A0CC-BA57-4E74-81A0-53A3C6F9E235}">
  <sheetPr>
    <tabColor rgb="FF0070C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26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>
        <v>1</v>
      </c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>
        <v>8</v>
      </c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>
        <v>1</v>
      </c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53FE6-DCC2-4843-AAD8-925454ACFDC6}">
  <sheetPr>
    <tabColor rgb="FFFFC00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27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1C823-E752-41E9-8CC7-CC5B0437E493}">
  <sheetPr>
    <tabColor rgb="FFFFC00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28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56812-723F-4E20-9B2A-A2C00C8F1811}">
  <sheetPr>
    <tabColor rgb="FFFFC00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29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>
        <v>13</v>
      </c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>
        <v>1</v>
      </c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86740-D499-4AFD-A990-F15FC71BDF0C}">
  <sheetPr>
    <tabColor rgb="FFFFC00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30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D05AD-0165-4752-9045-F55889EFD613}">
  <sheetPr>
    <tabColor rgb="FFFFC000"/>
  </sheetPr>
  <dimension ref="A1:ZZ34"/>
  <sheetViews>
    <sheetView showGridLines="0" workbookViewId="0">
      <pane xSplit="2" ySplit="2" topLeftCell="C3" activePane="bottomRight" state="frozen"/>
      <selection activeCell="A2" sqref="A2:XFD2"/>
      <selection pane="topRight" activeCell="A2" sqref="A2:XFD2"/>
      <selection pane="bottomLeft" activeCell="A2" sqref="A2:XFD2"/>
      <selection pane="bottomRight" activeCell="B19" sqref="B1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31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>
        <v>1</v>
      </c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>
        <v>40</v>
      </c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92F6D-4753-4EDC-9FFF-D6AF8E7562FF}">
  <sheetPr>
    <tabColor rgb="FFFFC00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32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4" t="s">
        <v>16</v>
      </c>
      <c r="E3" s="35"/>
      <c r="F3" s="36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3851A-CEB4-43FB-BA17-EC6BB4048D57}">
  <sheetPr>
    <tabColor rgb="FFFFC00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33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BF600-9D60-4822-BAFF-1EE5A12C8938}">
  <sheetPr>
    <tabColor rgb="FFFFC00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34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653A2-5202-4700-B9E6-BFAFB0DA0576}">
  <sheetPr>
    <tabColor theme="9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35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ZZ34"/>
  <sheetViews>
    <sheetView showGridLines="0" zoomScaleNormal="10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18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4A956-CA7B-42FB-9D50-479F0211B7BA}">
  <sheetPr>
    <tabColor theme="9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36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30D17-6B75-4955-9BD3-D53EFBBA96CA}">
  <sheetPr>
    <tabColor theme="9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37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>
        <v>1</v>
      </c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>
        <v>8</v>
      </c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737B3-549F-4821-8885-47EB3042FD73}">
  <sheetPr>
    <tabColor theme="9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697" max="699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38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>
        <v>33</v>
      </c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>
        <v>1</v>
      </c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U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U31" t="s">
        <v>13</v>
      </c>
    </row>
    <row r="32" spans="1:702" x14ac:dyDescent="0.25">
      <c r="B32" s="22" t="s">
        <v>14</v>
      </c>
      <c r="F32" s="23">
        <f>F30+F31</f>
        <v>0</v>
      </c>
      <c r="ZU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8F810-0BA9-44A9-A010-7543F907A8E5}">
  <sheetPr>
    <tabColor theme="9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39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>
        <v>1</v>
      </c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FF601-1154-45D8-AE21-E2A25A7F8375}">
  <sheetPr>
    <tabColor theme="9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40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>
        <v>2</v>
      </c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>
        <v>1</v>
      </c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>
        <v>56</v>
      </c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>
        <v>120</v>
      </c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>
        <v>4</v>
      </c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4DA71-CBAB-433F-B6B6-F197C3DA1891}">
  <sheetPr>
    <tabColor theme="1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41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5D78D-15C0-46C6-AF15-F48B6188B57F}">
  <sheetPr>
    <tabColor theme="1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42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2A259-B0CA-4A8F-80E2-EF22AE00C684}">
  <sheetPr>
    <tabColor theme="1"/>
  </sheetPr>
  <dimension ref="A1:ZZ34"/>
  <sheetViews>
    <sheetView showGridLines="0" tabSelected="1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43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>
        <v>5</v>
      </c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02E5A-02FB-41F4-8D98-2E807F09CD9F}">
  <sheetPr>
    <tabColor rgb="FFFF000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19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>
        <v>1</v>
      </c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17EC2-05F5-4EAC-81BE-D6194ED07CCD}">
  <sheetPr>
    <tabColor rgb="FFFF000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20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>
        <v>1</v>
      </c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6D328-C874-469C-9F93-31CC19743B2E}">
  <sheetPr>
    <tabColor rgb="FFFF000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21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>
        <v>1</v>
      </c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DC70-ED9A-46F6-8777-E5A6A24AC1D9}">
  <sheetPr>
    <tabColor rgb="FF0070C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22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>
        <v>1</v>
      </c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>
        <v>10</v>
      </c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C04A8-9D60-4F19-BF8D-136CAB3684CF}">
  <sheetPr>
    <tabColor rgb="FF0070C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23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/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9590-95BE-4000-A00C-4F9B114AB905}">
  <sheetPr>
    <tabColor rgb="FF0070C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24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>
        <v>1</v>
      </c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>
        <v>10</v>
      </c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>
        <v>3</v>
      </c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>
        <v>10</v>
      </c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320FD-9EEA-4249-BC71-3F135A4E73BF}">
  <sheetPr>
    <tabColor rgb="FF0070C0"/>
  </sheetPr>
  <dimension ref="A1:ZZ34"/>
  <sheetViews>
    <sheetView showGridLines="0" workbookViewId="0">
      <pane xSplit="2" ySplit="2" topLeftCell="C3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5" width="10.7109375" customWidth="1"/>
    <col min="6" max="6" width="12.7109375" customWidth="1"/>
    <col min="7" max="7" width="10.7109375" customWidth="1"/>
    <col min="701" max="703" width="10.7109375" customWidth="1"/>
  </cols>
  <sheetData>
    <row r="1" spans="1:702" ht="52.35" customHeight="1" x14ac:dyDescent="0.25">
      <c r="A1" s="28"/>
      <c r="B1" s="29"/>
      <c r="C1" s="29"/>
      <c r="D1" s="29"/>
      <c r="E1" s="29"/>
      <c r="F1" s="30"/>
    </row>
    <row r="2" spans="1:702" x14ac:dyDescent="0.25">
      <c r="A2" s="1"/>
      <c r="B2" s="2" t="s">
        <v>25</v>
      </c>
      <c r="C2" s="3" t="s">
        <v>0</v>
      </c>
      <c r="D2" s="4" t="s">
        <v>1</v>
      </c>
      <c r="E2" s="4" t="s">
        <v>2</v>
      </c>
      <c r="F2" s="4" t="s">
        <v>3</v>
      </c>
    </row>
    <row r="3" spans="1:702" x14ac:dyDescent="0.25">
      <c r="A3" s="5"/>
      <c r="B3" s="6"/>
      <c r="C3" s="7"/>
      <c r="D3" s="31" t="s">
        <v>16</v>
      </c>
      <c r="E3" s="32"/>
      <c r="F3" s="33"/>
    </row>
    <row r="4" spans="1:702" ht="24" x14ac:dyDescent="0.25">
      <c r="A4" s="27" t="s">
        <v>78</v>
      </c>
      <c r="B4" s="8" t="s">
        <v>4</v>
      </c>
      <c r="C4" s="9"/>
      <c r="D4" s="9"/>
      <c r="E4" s="9"/>
      <c r="F4" s="10"/>
      <c r="ZY4" t="s">
        <v>5</v>
      </c>
      <c r="ZZ4" s="11"/>
    </row>
    <row r="5" spans="1:702" ht="18" x14ac:dyDescent="0.25">
      <c r="A5" s="12" t="s">
        <v>96</v>
      </c>
      <c r="B5" s="19" t="s">
        <v>48</v>
      </c>
      <c r="C5" s="9"/>
      <c r="D5" s="9"/>
      <c r="E5" s="9"/>
      <c r="F5" s="10"/>
      <c r="ZY5" t="s">
        <v>6</v>
      </c>
      <c r="ZZ5" s="11"/>
    </row>
    <row r="6" spans="1:702" ht="15.75" x14ac:dyDescent="0.25">
      <c r="A6" s="12" t="s">
        <v>97</v>
      </c>
      <c r="B6" s="13" t="s">
        <v>49</v>
      </c>
      <c r="C6" s="9"/>
      <c r="D6" s="9"/>
      <c r="E6" s="9"/>
      <c r="F6" s="10"/>
      <c r="ZY6" t="s">
        <v>7</v>
      </c>
      <c r="ZZ6" s="11"/>
    </row>
    <row r="7" spans="1:702" ht="25.5" x14ac:dyDescent="0.25">
      <c r="A7" s="14" t="s">
        <v>98</v>
      </c>
      <c r="B7" s="15" t="s">
        <v>47</v>
      </c>
      <c r="C7" s="16" t="s">
        <v>46</v>
      </c>
      <c r="D7" s="20"/>
      <c r="E7" s="17"/>
      <c r="F7" s="18">
        <f>ROUND(D7*E7,2)</f>
        <v>0</v>
      </c>
      <c r="ZY7" t="s">
        <v>9</v>
      </c>
      <c r="ZZ7" s="11" t="s">
        <v>50</v>
      </c>
    </row>
    <row r="8" spans="1:702" ht="36" x14ac:dyDescent="0.25">
      <c r="A8" s="12" t="s">
        <v>79</v>
      </c>
      <c r="B8" s="19" t="s">
        <v>51</v>
      </c>
      <c r="C8" s="9"/>
      <c r="D8" s="9"/>
      <c r="E8" s="9"/>
      <c r="F8" s="10"/>
      <c r="ZY8" t="s">
        <v>6</v>
      </c>
      <c r="ZZ8" s="11"/>
    </row>
    <row r="9" spans="1:702" ht="15.75" x14ac:dyDescent="0.25">
      <c r="A9" s="12" t="s">
        <v>80</v>
      </c>
      <c r="B9" s="13" t="s">
        <v>52</v>
      </c>
      <c r="C9" s="9"/>
      <c r="D9" s="9"/>
      <c r="E9" s="9"/>
      <c r="F9" s="10"/>
      <c r="ZY9" t="s">
        <v>7</v>
      </c>
      <c r="ZZ9" s="11"/>
    </row>
    <row r="10" spans="1:702" ht="25.5" x14ac:dyDescent="0.25">
      <c r="A10" s="14" t="s">
        <v>81</v>
      </c>
      <c r="B10" s="15" t="s">
        <v>53</v>
      </c>
      <c r="C10" s="16" t="s">
        <v>0</v>
      </c>
      <c r="D10" s="20"/>
      <c r="E10" s="17"/>
      <c r="F10" s="18">
        <f>ROUND(D10*E10,2)</f>
        <v>0</v>
      </c>
      <c r="ZY10" t="s">
        <v>9</v>
      </c>
      <c r="ZZ10" s="11" t="s">
        <v>54</v>
      </c>
    </row>
    <row r="11" spans="1:702" ht="18" x14ac:dyDescent="0.25">
      <c r="A11" s="12" t="s">
        <v>82</v>
      </c>
      <c r="B11" s="19" t="s">
        <v>55</v>
      </c>
      <c r="C11" s="9"/>
      <c r="D11" s="9"/>
      <c r="E11" s="9"/>
      <c r="F11" s="10"/>
      <c r="ZY11" t="s">
        <v>6</v>
      </c>
      <c r="ZZ11" s="11"/>
    </row>
    <row r="12" spans="1:702" ht="15.75" x14ac:dyDescent="0.25">
      <c r="A12" s="12" t="s">
        <v>83</v>
      </c>
      <c r="B12" s="13" t="s">
        <v>56</v>
      </c>
      <c r="C12" s="9"/>
      <c r="D12" s="9"/>
      <c r="E12" s="9"/>
      <c r="F12" s="10"/>
      <c r="ZY12" t="s">
        <v>7</v>
      </c>
      <c r="ZZ12" s="11"/>
    </row>
    <row r="13" spans="1:702" ht="25.5" x14ac:dyDescent="0.25">
      <c r="A13" s="14" t="s">
        <v>84</v>
      </c>
      <c r="B13" s="15" t="s">
        <v>53</v>
      </c>
      <c r="C13" s="16" t="s">
        <v>10</v>
      </c>
      <c r="D13" s="20">
        <v>1</v>
      </c>
      <c r="E13" s="17"/>
      <c r="F13" s="18">
        <f>ROUND(D13*E13,2)</f>
        <v>0</v>
      </c>
      <c r="ZY13" t="s">
        <v>9</v>
      </c>
      <c r="ZZ13" s="11" t="s">
        <v>57</v>
      </c>
    </row>
    <row r="14" spans="1:702" ht="15.75" x14ac:dyDescent="0.25">
      <c r="A14" s="12" t="s">
        <v>99</v>
      </c>
      <c r="B14" s="13" t="s">
        <v>76</v>
      </c>
      <c r="C14" s="9"/>
      <c r="D14" s="9"/>
      <c r="E14" s="9"/>
      <c r="F14" s="10"/>
      <c r="ZY14" t="s">
        <v>7</v>
      </c>
      <c r="ZZ14" s="11"/>
    </row>
    <row r="15" spans="1:702" ht="25.5" x14ac:dyDescent="0.25">
      <c r="A15" s="14" t="s">
        <v>100</v>
      </c>
      <c r="B15" s="15" t="s">
        <v>53</v>
      </c>
      <c r="C15" s="16" t="s">
        <v>8</v>
      </c>
      <c r="D15" s="17"/>
      <c r="E15" s="17"/>
      <c r="F15" s="18">
        <f>ROUND(D15*E15,2)</f>
        <v>0</v>
      </c>
      <c r="ZY15" t="s">
        <v>9</v>
      </c>
      <c r="ZZ15" s="11" t="s">
        <v>58</v>
      </c>
    </row>
    <row r="16" spans="1:702" ht="15.75" x14ac:dyDescent="0.25">
      <c r="A16" s="12" t="s">
        <v>101</v>
      </c>
      <c r="B16" s="13" t="s">
        <v>59</v>
      </c>
      <c r="C16" s="9"/>
      <c r="D16" s="9"/>
      <c r="E16" s="9"/>
      <c r="F16" s="10"/>
      <c r="ZY16" t="s">
        <v>7</v>
      </c>
      <c r="ZZ16" s="11"/>
    </row>
    <row r="17" spans="1:702" ht="25.5" x14ac:dyDescent="0.25">
      <c r="A17" s="14" t="s">
        <v>102</v>
      </c>
      <c r="B17" s="15" t="s">
        <v>53</v>
      </c>
      <c r="C17" s="16" t="s">
        <v>8</v>
      </c>
      <c r="D17" s="17"/>
      <c r="E17" s="17"/>
      <c r="F17" s="18">
        <f>ROUND(D17*E17,2)</f>
        <v>0</v>
      </c>
      <c r="ZY17" t="s">
        <v>9</v>
      </c>
      <c r="ZZ17" s="11" t="s">
        <v>60</v>
      </c>
    </row>
    <row r="18" spans="1:702" ht="18" x14ac:dyDescent="0.25">
      <c r="A18" s="12" t="s">
        <v>85</v>
      </c>
      <c r="B18" s="19" t="s">
        <v>62</v>
      </c>
      <c r="C18" s="9"/>
      <c r="D18" s="9"/>
      <c r="E18" s="9"/>
      <c r="F18" s="10"/>
      <c r="ZY18" t="s">
        <v>6</v>
      </c>
      <c r="ZZ18" s="11"/>
    </row>
    <row r="19" spans="1:702" ht="15.75" x14ac:dyDescent="0.25">
      <c r="A19" s="12" t="s">
        <v>86</v>
      </c>
      <c r="B19" s="13" t="s">
        <v>63</v>
      </c>
      <c r="C19" s="9"/>
      <c r="D19" s="9"/>
      <c r="E19" s="9"/>
      <c r="F19" s="10"/>
      <c r="ZY19" t="s">
        <v>7</v>
      </c>
      <c r="ZZ19" s="11"/>
    </row>
    <row r="20" spans="1:702" ht="25.5" x14ac:dyDescent="0.25">
      <c r="A20" s="14" t="s">
        <v>87</v>
      </c>
      <c r="B20" s="15" t="s">
        <v>64</v>
      </c>
      <c r="C20" s="16" t="s">
        <v>10</v>
      </c>
      <c r="D20" s="20"/>
      <c r="E20" s="17"/>
      <c r="F20" s="18">
        <f>ROUND(D20*E20,2)</f>
        <v>0</v>
      </c>
      <c r="ZY20" t="s">
        <v>9</v>
      </c>
      <c r="ZZ20" s="11" t="s">
        <v>65</v>
      </c>
    </row>
    <row r="21" spans="1:702" ht="15.75" x14ac:dyDescent="0.25">
      <c r="A21" s="12" t="s">
        <v>88</v>
      </c>
      <c r="B21" s="13" t="s">
        <v>66</v>
      </c>
      <c r="C21" s="9"/>
      <c r="D21" s="9"/>
      <c r="E21" s="9"/>
      <c r="F21" s="10"/>
      <c r="ZY21" t="s">
        <v>7</v>
      </c>
      <c r="ZZ21" s="11"/>
    </row>
    <row r="22" spans="1:702" ht="25.5" x14ac:dyDescent="0.25">
      <c r="A22" s="14" t="s">
        <v>89</v>
      </c>
      <c r="B22" s="15" t="s">
        <v>61</v>
      </c>
      <c r="C22" s="16" t="s">
        <v>10</v>
      </c>
      <c r="D22" s="20"/>
      <c r="E22" s="17"/>
      <c r="F22" s="18">
        <f>ROUND(D22*E22,2)</f>
        <v>0</v>
      </c>
      <c r="ZY22" t="s">
        <v>9</v>
      </c>
      <c r="ZZ22" s="11" t="s">
        <v>67</v>
      </c>
    </row>
    <row r="23" spans="1:702" ht="18" x14ac:dyDescent="0.25">
      <c r="A23" s="12" t="s">
        <v>90</v>
      </c>
      <c r="B23" s="19" t="s">
        <v>68</v>
      </c>
      <c r="C23" s="9"/>
      <c r="D23" s="9"/>
      <c r="E23" s="9"/>
      <c r="F23" s="10"/>
      <c r="ZY23" t="s">
        <v>6</v>
      </c>
      <c r="ZZ23" s="11"/>
    </row>
    <row r="24" spans="1:702" ht="15.75" x14ac:dyDescent="0.25">
      <c r="A24" s="12" t="s">
        <v>91</v>
      </c>
      <c r="B24" s="13" t="s">
        <v>69</v>
      </c>
      <c r="C24" s="9"/>
      <c r="D24" s="9"/>
      <c r="E24" s="9"/>
      <c r="F24" s="10"/>
      <c r="ZY24" t="s">
        <v>7</v>
      </c>
      <c r="ZZ24" s="11"/>
    </row>
    <row r="25" spans="1:702" ht="25.5" x14ac:dyDescent="0.25">
      <c r="A25" s="14" t="s">
        <v>92</v>
      </c>
      <c r="B25" s="15" t="s">
        <v>70</v>
      </c>
      <c r="C25" s="16" t="s">
        <v>11</v>
      </c>
      <c r="D25" s="17"/>
      <c r="E25" s="17"/>
      <c r="F25" s="18">
        <f>ROUND(D25*E25,2)</f>
        <v>0</v>
      </c>
      <c r="ZY25" t="s">
        <v>9</v>
      </c>
      <c r="ZZ25" s="11" t="s">
        <v>71</v>
      </c>
    </row>
    <row r="26" spans="1:702" ht="18" x14ac:dyDescent="0.25">
      <c r="A26" s="12" t="s">
        <v>93</v>
      </c>
      <c r="B26" s="19" t="s">
        <v>72</v>
      </c>
      <c r="C26" s="9"/>
      <c r="D26" s="9"/>
      <c r="E26" s="9"/>
      <c r="F26" s="10"/>
      <c r="ZY26" t="s">
        <v>6</v>
      </c>
      <c r="ZZ26" s="11"/>
    </row>
    <row r="27" spans="1:702" ht="15.75" x14ac:dyDescent="0.25">
      <c r="A27" s="12" t="s">
        <v>94</v>
      </c>
      <c r="B27" s="13" t="s">
        <v>73</v>
      </c>
      <c r="C27" s="9"/>
      <c r="D27" s="9"/>
      <c r="E27" s="9"/>
      <c r="F27" s="10"/>
      <c r="ZY27" t="s">
        <v>7</v>
      </c>
      <c r="ZZ27" s="11"/>
    </row>
    <row r="28" spans="1:702" ht="25.5" x14ac:dyDescent="0.25">
      <c r="A28" s="14" t="s">
        <v>95</v>
      </c>
      <c r="B28" s="15" t="s">
        <v>74</v>
      </c>
      <c r="C28" s="16" t="s">
        <v>8</v>
      </c>
      <c r="D28" s="17"/>
      <c r="E28" s="17"/>
      <c r="F28" s="18">
        <f>ROUND(D28*E28,2)</f>
        <v>0</v>
      </c>
      <c r="ZY28" t="s">
        <v>9</v>
      </c>
      <c r="ZZ28" s="11" t="s">
        <v>75</v>
      </c>
    </row>
    <row r="29" spans="1:702" x14ac:dyDescent="0.25">
      <c r="A29" s="21"/>
      <c r="B29" s="21"/>
      <c r="C29" s="21"/>
      <c r="D29" s="21"/>
      <c r="E29" s="21"/>
      <c r="F29" s="21"/>
    </row>
    <row r="30" spans="1:702" ht="30" x14ac:dyDescent="0.25">
      <c r="B30" s="22" t="s">
        <v>77</v>
      </c>
      <c r="F30" s="23">
        <f>SUM(F5:F28)</f>
        <v>0</v>
      </c>
      <c r="ZY30" t="s">
        <v>12</v>
      </c>
    </row>
    <row r="31" spans="1:702" x14ac:dyDescent="0.25">
      <c r="A31" s="24">
        <v>20</v>
      </c>
      <c r="B31" s="22" t="str">
        <f>CONCATENATE("Montant TVA (",A31,"%)")</f>
        <v>Montant TVA (20%)</v>
      </c>
      <c r="F31" s="23">
        <f>(F30*A31)/100</f>
        <v>0</v>
      </c>
      <c r="ZY31" t="s">
        <v>13</v>
      </c>
    </row>
    <row r="32" spans="1:702" x14ac:dyDescent="0.25">
      <c r="B32" s="22" t="s">
        <v>14</v>
      </c>
      <c r="F32" s="23">
        <f>F30+F31</f>
        <v>0</v>
      </c>
      <c r="ZY32" t="s">
        <v>15</v>
      </c>
    </row>
    <row r="33" spans="6:6" x14ac:dyDescent="0.25">
      <c r="F33" s="23"/>
    </row>
    <row r="34" spans="6:6" x14ac:dyDescent="0.25">
      <c r="F34" s="23"/>
    </row>
  </sheetData>
  <mergeCells count="2">
    <mergeCell ref="A1:F1"/>
    <mergeCell ref="D3:F3"/>
  </mergeCells>
  <printOptions horizontalCentered="1"/>
  <pageMargins left="7.874015748031496E-2" right="7.874015748031496E-2" top="0.27559055118110237" bottom="7.874015748031496E-2" header="0.74803149606299213" footer="0.35433070866141736"/>
  <pageSetup paperSize="9" scale="95" fitToHeight="0" orientation="portrait" r:id="rId1"/>
  <headerFooter>
    <oddFooter>&amp;C&amp;"-,Gras"&amp;14&amp;A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27</vt:i4>
      </vt:variant>
      <vt:variant>
        <vt:lpstr>Plages nommées</vt:lpstr>
      </vt:variant>
      <vt:variant>
        <vt:i4>54</vt:i4>
      </vt:variant>
    </vt:vector>
  </HeadingPairs>
  <TitlesOfParts>
    <vt:vector size="81" baseType="lpstr">
      <vt:lpstr>RECAP TOTAL</vt:lpstr>
      <vt:lpstr>1. HENRI EY</vt:lpstr>
      <vt:lpstr>2. JANET</vt:lpstr>
      <vt:lpstr>3. BERGOUIGNAN</vt:lpstr>
      <vt:lpstr>4. PC 1 5</vt:lpstr>
      <vt:lpstr>5. LAFARGE</vt:lpstr>
      <vt:lpstr>6. DANY</vt:lpstr>
      <vt:lpstr>7. MARCHAND</vt:lpstr>
      <vt:lpstr>8. PC 2</vt:lpstr>
      <vt:lpstr>9. MOREAU DE TOURS</vt:lpstr>
      <vt:lpstr>10. PC PEDOPSYCHIATRIE</vt:lpstr>
      <vt:lpstr>11. LES NOISILLES</vt:lpstr>
      <vt:lpstr>12. BELLEVUE</vt:lpstr>
      <vt:lpstr>13. ITARD</vt:lpstr>
      <vt:lpstr>14. GYMNASE</vt:lpstr>
      <vt:lpstr>15. L'ARCHE</vt:lpstr>
      <vt:lpstr>16. LOU CANTOU</vt:lpstr>
      <vt:lpstr>17. LES SITELLES</vt:lpstr>
      <vt:lpstr>18. LABORIT</vt:lpstr>
      <vt:lpstr>19. DE NERVAL</vt:lpstr>
      <vt:lpstr>20. DIDE</vt:lpstr>
      <vt:lpstr>21. GIRAUDOUX</vt:lpstr>
      <vt:lpstr>22. CABANIS</vt:lpstr>
      <vt:lpstr>23. CENTRE DE FORMATION</vt:lpstr>
      <vt:lpstr>24. CAM</vt:lpstr>
      <vt:lpstr>25. JEAN-MARIE LEGER</vt:lpstr>
      <vt:lpstr>26. MAS</vt:lpstr>
      <vt:lpstr>'1. HENRI EY'!Impression_des_titres</vt:lpstr>
      <vt:lpstr>'10. PC PEDOPSYCHIATRIE'!Impression_des_titres</vt:lpstr>
      <vt:lpstr>'11. LES NOISILLES'!Impression_des_titres</vt:lpstr>
      <vt:lpstr>'12. BELLEVUE'!Impression_des_titres</vt:lpstr>
      <vt:lpstr>'13. ITARD'!Impression_des_titres</vt:lpstr>
      <vt:lpstr>'14. GYMNASE'!Impression_des_titres</vt:lpstr>
      <vt:lpstr>'15. L''ARCHE'!Impression_des_titres</vt:lpstr>
      <vt:lpstr>'16. LOU CANTOU'!Impression_des_titres</vt:lpstr>
      <vt:lpstr>'17. LES SITELLES'!Impression_des_titres</vt:lpstr>
      <vt:lpstr>'18. LABORIT'!Impression_des_titres</vt:lpstr>
      <vt:lpstr>'19. DE NERVAL'!Impression_des_titres</vt:lpstr>
      <vt:lpstr>'2. JANET'!Impression_des_titres</vt:lpstr>
      <vt:lpstr>'20. DIDE'!Impression_des_titres</vt:lpstr>
      <vt:lpstr>'21. GIRAUDOUX'!Impression_des_titres</vt:lpstr>
      <vt:lpstr>'22. CABANIS'!Impression_des_titres</vt:lpstr>
      <vt:lpstr>'23. CENTRE DE FORMATION'!Impression_des_titres</vt:lpstr>
      <vt:lpstr>'24. CAM'!Impression_des_titres</vt:lpstr>
      <vt:lpstr>'25. JEAN-MARIE LEGER'!Impression_des_titres</vt:lpstr>
      <vt:lpstr>'26. MAS'!Impression_des_titres</vt:lpstr>
      <vt:lpstr>'3. BERGOUIGNAN'!Impression_des_titres</vt:lpstr>
      <vt:lpstr>'4. PC 1 5'!Impression_des_titres</vt:lpstr>
      <vt:lpstr>'5. LAFARGE'!Impression_des_titres</vt:lpstr>
      <vt:lpstr>'6. DANY'!Impression_des_titres</vt:lpstr>
      <vt:lpstr>'7. MARCHAND'!Impression_des_titres</vt:lpstr>
      <vt:lpstr>'8. PC 2'!Impression_des_titres</vt:lpstr>
      <vt:lpstr>'9. MOREAU DE TOURS'!Impression_des_titres</vt:lpstr>
      <vt:lpstr>'RECAP TOTAL'!Impression_des_titres</vt:lpstr>
      <vt:lpstr>'1. HENRI EY'!Zone_d_impression</vt:lpstr>
      <vt:lpstr>'10. PC PEDOPSYCHIATRIE'!Zone_d_impression</vt:lpstr>
      <vt:lpstr>'11. LES NOISILLES'!Zone_d_impression</vt:lpstr>
      <vt:lpstr>'12. BELLEVUE'!Zone_d_impression</vt:lpstr>
      <vt:lpstr>'13. ITARD'!Zone_d_impression</vt:lpstr>
      <vt:lpstr>'14. GYMNASE'!Zone_d_impression</vt:lpstr>
      <vt:lpstr>'15. L''ARCHE'!Zone_d_impression</vt:lpstr>
      <vt:lpstr>'16. LOU CANTOU'!Zone_d_impression</vt:lpstr>
      <vt:lpstr>'17. LES SITELLES'!Zone_d_impression</vt:lpstr>
      <vt:lpstr>'18. LABORIT'!Zone_d_impression</vt:lpstr>
      <vt:lpstr>'19. DE NERVAL'!Zone_d_impression</vt:lpstr>
      <vt:lpstr>'2. JANET'!Zone_d_impression</vt:lpstr>
      <vt:lpstr>'20. DIDE'!Zone_d_impression</vt:lpstr>
      <vt:lpstr>'21. GIRAUDOUX'!Zone_d_impression</vt:lpstr>
      <vt:lpstr>'22. CABANIS'!Zone_d_impression</vt:lpstr>
      <vt:lpstr>'23. CENTRE DE FORMATION'!Zone_d_impression</vt:lpstr>
      <vt:lpstr>'24. CAM'!Zone_d_impression</vt:lpstr>
      <vt:lpstr>'25. JEAN-MARIE LEGER'!Zone_d_impression</vt:lpstr>
      <vt:lpstr>'26. MAS'!Zone_d_impression</vt:lpstr>
      <vt:lpstr>'3. BERGOUIGNAN'!Zone_d_impression</vt:lpstr>
      <vt:lpstr>'4. PC 1 5'!Zone_d_impression</vt:lpstr>
      <vt:lpstr>'5. LAFARGE'!Zone_d_impression</vt:lpstr>
      <vt:lpstr>'6. DANY'!Zone_d_impression</vt:lpstr>
      <vt:lpstr>'7. MARCHAND'!Zone_d_impression</vt:lpstr>
      <vt:lpstr>'8. PC 2'!Zone_d_impression</vt:lpstr>
      <vt:lpstr>'9. MOREAU DE TOURS'!Zone_d_impression</vt:lpstr>
      <vt:lpstr>'RECAP TOTAL'!Zone_d_impression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Julien PEYROUNAUD</cp:lastModifiedBy>
  <cp:lastPrinted>2025-06-12T06:23:54Z</cp:lastPrinted>
  <dcterms:created xsi:type="dcterms:W3CDTF">2025-02-24T07:23:49Z</dcterms:created>
  <dcterms:modified xsi:type="dcterms:W3CDTF">2025-06-12T06:34:32Z</dcterms:modified>
</cp:coreProperties>
</file>